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h Chernoff\Desktop\Edison\"/>
    </mc:Choice>
  </mc:AlternateContent>
  <bookViews>
    <workbookView xWindow="0" yWindow="0" windowWidth="20370" windowHeight="16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J15" i="1" l="1"/>
  <c r="J16" i="1"/>
  <c r="I15" i="1"/>
  <c r="I16" i="1"/>
  <c r="H16" i="1"/>
  <c r="H15" i="1"/>
  <c r="H14" i="1"/>
  <c r="H13" i="1"/>
  <c r="H12" i="1"/>
  <c r="G7" i="1"/>
  <c r="G6" i="1"/>
  <c r="K21" i="1" l="1"/>
  <c r="J21" i="1"/>
  <c r="G21" i="1"/>
  <c r="F21" i="1"/>
  <c r="I14" i="1"/>
  <c r="I13" i="1"/>
  <c r="J12" i="1"/>
  <c r="J13" i="1" l="1"/>
  <c r="J14" i="1"/>
  <c r="F27" i="1" l="1"/>
  <c r="H30" i="1" s="1"/>
  <c r="F30" i="1" l="1"/>
  <c r="N30" i="1"/>
  <c r="M30" i="1"/>
  <c r="I30" i="1"/>
  <c r="O30" i="1"/>
  <c r="L30" i="1"/>
  <c r="K30" i="1"/>
  <c r="J30" i="1"/>
  <c r="G30" i="1"/>
  <c r="P30" i="1" l="1"/>
</calcChain>
</file>

<file path=xl/sharedStrings.xml><?xml version="1.0" encoding="utf-8"?>
<sst xmlns="http://schemas.openxmlformats.org/spreadsheetml/2006/main" count="47" uniqueCount="43">
  <si>
    <t>Edison School Tuition Payment Calculator Tool</t>
  </si>
  <si>
    <t>Parent Name:</t>
  </si>
  <si>
    <t>Student 1</t>
  </si>
  <si>
    <t>Student 2</t>
  </si>
  <si>
    <t>Student 3</t>
  </si>
  <si>
    <t>Student 4</t>
  </si>
  <si>
    <t>Student 5</t>
  </si>
  <si>
    <t>Name</t>
  </si>
  <si>
    <t>Total</t>
  </si>
  <si>
    <t>Tuition sub-total</t>
  </si>
  <si>
    <t>Sibling discount</t>
  </si>
  <si>
    <t xml:space="preserve">Tuition </t>
  </si>
  <si>
    <t>N/A</t>
  </si>
  <si>
    <t>Bussing</t>
  </si>
  <si>
    <t>Please input the number of children riding the bus under the applicable column; leave all other cells blank.</t>
  </si>
  <si>
    <t>Calgary round-trip</t>
  </si>
  <si>
    <t>Calgary one-way</t>
  </si>
  <si>
    <t>Okotoks round-trip</t>
  </si>
  <si>
    <t>Okotoks one-way</t>
  </si>
  <si>
    <t>Heritage Pointe round-trip</t>
  </si>
  <si>
    <t>Heritage Pointe one-way</t>
  </si>
  <si>
    <t>Number of students</t>
  </si>
  <si>
    <t>Bus Total</t>
  </si>
  <si>
    <t>Payment Plans:</t>
  </si>
  <si>
    <t>Plan 1:</t>
  </si>
  <si>
    <t>Plan 2:</t>
  </si>
  <si>
    <t>Plan 3:</t>
  </si>
  <si>
    <t>Payment Schedule</t>
  </si>
  <si>
    <t>Total amount owing</t>
  </si>
  <si>
    <t>Registration</t>
  </si>
  <si>
    <t>Payment</t>
  </si>
  <si>
    <t>Payment plan (1, 2 or 3):</t>
  </si>
  <si>
    <r>
      <t xml:space="preserve">Input </t>
    </r>
    <r>
      <rPr>
        <i/>
        <u/>
        <sz val="11"/>
        <color theme="1"/>
        <rFont val="Calibri"/>
        <family val="2"/>
        <scheme val="minor"/>
      </rPr>
      <t>only</t>
    </r>
    <r>
      <rPr>
        <i/>
        <sz val="11"/>
        <color theme="1"/>
        <rFont val="Calibri"/>
        <family val="2"/>
        <scheme val="minor"/>
      </rPr>
      <t xml:space="preserve"> one of the numeric input options provided, if listed.</t>
    </r>
  </si>
  <si>
    <t>1 = Grades 1 - 8</t>
  </si>
  <si>
    <t>2 = Grades 9 - 12</t>
  </si>
  <si>
    <t>2024/2025 School Year</t>
  </si>
  <si>
    <t>Please fill in the information in the orange cells for each child you are enrolling for the 2024/2025 school year. Leave additional cells blank.</t>
  </si>
  <si>
    <t>Students enrolled in Kindergarten for 2024/2025</t>
  </si>
  <si>
    <t>Students enrolled in Grades 1 - 12 for 2024/2025</t>
  </si>
  <si>
    <t>Tuition group for 24/25 School Year</t>
  </si>
  <si>
    <t>One-tenth of tution and bussing paid at registration, one-tenth paid by June 15, 2024, eight-tenths paid by August 15, 2024</t>
  </si>
  <si>
    <t>One-tenth of tution and bussing paid at registraton, one-teth paid by June 15, 2024, one-half paid by August 15, 2024, and three-tenths paid by January 15, 2025</t>
  </si>
  <si>
    <t>One-tenth of tuition and bussing paid at registration, one-tenth paid by June 15, 2024. The remaining amount is then increased by 5%. The new amount is paid in eight monthly installments starting on August 15, 2024, and ending on March 15, 2025. If this plan is chosen, post-dated cheques must be submitted by August 15,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</si>
</sst>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409]d\-mmm\-yyyy;@"/>
  </numFmts>
  <fonts count="9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4" applyNumberFormat="0" applyAlignment="0" applyProtection="0"/>
    <xf numFmtId="0" fontId="5" fillId="3" borderId="5" applyNumberFormat="0" applyAlignment="0" applyProtection="0"/>
    <xf numFmtId="0" fontId="6" fillId="0" borderId="6" applyNumberFormat="0" applyFill="0" applyAlignment="0" applyProtection="0"/>
  </cellStyleXfs>
  <cellXfs count="13">
    <xf numFmtId="0" fontId="0" fillId="0" borderId="0" xfId="0"/>
    <xf numFmtId="0" fontId="1" fillId="0" borderId="1" xfId="1"/>
    <xf numFmtId="0" fontId="2" fillId="0" borderId="2" xfId="2"/>
    <xf numFmtId="0" fontId="3" fillId="0" borderId="3" xfId="3"/>
    <xf numFmtId="0" fontId="3" fillId="0" borderId="3" xfId="3" applyAlignment="1">
      <alignment wrapText="1"/>
    </xf>
    <xf numFmtId="0" fontId="7" fillId="0" borderId="0" xfId="0" applyFont="1"/>
    <xf numFmtId="0" fontId="6" fillId="0" borderId="6" xfId="7"/>
    <xf numFmtId="0" fontId="3" fillId="0" borderId="0" xfId="4"/>
    <xf numFmtId="164" fontId="5" fillId="3" borderId="5" xfId="6" applyNumberFormat="1"/>
    <xf numFmtId="0" fontId="0" fillId="0" borderId="0" xfId="0" applyAlignment="1">
      <alignment wrapText="1"/>
    </xf>
    <xf numFmtId="0" fontId="6" fillId="0" borderId="6" xfId="7" applyAlignment="1">
      <alignment wrapText="1"/>
    </xf>
    <xf numFmtId="165" fontId="0" fillId="0" borderId="0" xfId="0" applyNumberFormat="1"/>
    <xf numFmtId="0" fontId="4" fillId="2" borderId="4" xfId="5" applyProtection="1">
      <protection locked="0"/>
    </xf>
  </cellXfs>
  <cellStyles count="8">
    <cellStyle name="Heading 1" xfId="1" builtinId="16"/>
    <cellStyle name="Heading 2" xfId="2" builtinId="17"/>
    <cellStyle name="Heading 3" xfId="3" builtinId="18"/>
    <cellStyle name="Heading 4" xfId="4" builtinId="19"/>
    <cellStyle name="Input" xfId="5" builtinId="20"/>
    <cellStyle name="Normal" xfId="0" builtinId="0"/>
    <cellStyle name="Output" xfId="6" builtinId="21"/>
    <cellStyle name="Total" xfId="7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B4" sqref="B4"/>
    </sheetView>
  </sheetViews>
  <sheetFormatPr defaultRowHeight="14.5" x14ac:dyDescent="0.35"/>
  <cols>
    <col min="1" max="1" width="14.54296875" customWidth="1"/>
    <col min="2" max="2" width="37.54296875" customWidth="1"/>
    <col min="3" max="3" width="4.81640625" customWidth="1"/>
    <col min="4" max="4" width="13.26953125" customWidth="1"/>
    <col min="5" max="5" width="11.81640625" customWidth="1"/>
    <col min="6" max="16" width="16.7265625" customWidth="1"/>
    <col min="17" max="31" width="17.7265625" customWidth="1"/>
  </cols>
  <sheetData>
    <row r="1" spans="1:10" ht="20" thickBot="1" x14ac:dyDescent="0.5">
      <c r="A1" s="1" t="s">
        <v>0</v>
      </c>
      <c r="B1" s="1"/>
      <c r="C1" s="1"/>
    </row>
    <row r="2" spans="1:10" ht="18" thickTop="1" thickBot="1" x14ac:dyDescent="0.45">
      <c r="A2" s="2" t="s">
        <v>35</v>
      </c>
      <c r="B2" s="2"/>
      <c r="E2" s="5" t="s">
        <v>36</v>
      </c>
    </row>
    <row r="3" spans="1:10" ht="15" thickTop="1" x14ac:dyDescent="0.35">
      <c r="E3" s="5" t="s">
        <v>32</v>
      </c>
    </row>
    <row r="4" spans="1:10" ht="15" thickBot="1" x14ac:dyDescent="0.4">
      <c r="A4" s="3" t="s">
        <v>1</v>
      </c>
      <c r="B4" s="12"/>
    </row>
    <row r="5" spans="1:10" ht="58.5" thickBot="1" x14ac:dyDescent="0.4">
      <c r="D5" s="4" t="s">
        <v>37</v>
      </c>
      <c r="F5" s="3" t="s">
        <v>7</v>
      </c>
      <c r="G5" s="6" t="s">
        <v>11</v>
      </c>
    </row>
    <row r="6" spans="1:10" ht="15" thickBot="1" x14ac:dyDescent="0.4">
      <c r="E6" s="3" t="s">
        <v>2</v>
      </c>
      <c r="F6" s="12"/>
      <c r="G6" s="8">
        <f>IF(F6=0,0,9500)</f>
        <v>0</v>
      </c>
    </row>
    <row r="7" spans="1:10" ht="15" thickBot="1" x14ac:dyDescent="0.4">
      <c r="E7" s="3" t="s">
        <v>3</v>
      </c>
      <c r="F7" s="12"/>
      <c r="G7" s="8">
        <f>IF(F7=0,0,9500)</f>
        <v>0</v>
      </c>
    </row>
    <row r="9" spans="1:10" ht="58.5" thickBot="1" x14ac:dyDescent="0.4">
      <c r="D9" s="4" t="s">
        <v>38</v>
      </c>
      <c r="G9" s="4" t="s">
        <v>39</v>
      </c>
    </row>
    <row r="10" spans="1:10" x14ac:dyDescent="0.35">
      <c r="G10" s="7" t="s">
        <v>33</v>
      </c>
    </row>
    <row r="11" spans="1:10" ht="15" thickBot="1" x14ac:dyDescent="0.4">
      <c r="F11" s="3" t="s">
        <v>7</v>
      </c>
      <c r="G11" s="3" t="s">
        <v>34</v>
      </c>
      <c r="H11" s="6" t="s">
        <v>9</v>
      </c>
      <c r="I11" s="6" t="s">
        <v>10</v>
      </c>
      <c r="J11" s="6" t="s">
        <v>11</v>
      </c>
    </row>
    <row r="12" spans="1:10" ht="15" thickBot="1" x14ac:dyDescent="0.4">
      <c r="E12" s="3" t="s">
        <v>2</v>
      </c>
      <c r="F12" s="12"/>
      <c r="G12" s="12"/>
      <c r="H12" s="8">
        <f>IF(G12=1,11000,IF(G12=2,12000,0))</f>
        <v>0</v>
      </c>
      <c r="I12" s="8" t="s">
        <v>12</v>
      </c>
      <c r="J12" s="8">
        <f>H12</f>
        <v>0</v>
      </c>
    </row>
    <row r="13" spans="1:10" ht="15" thickBot="1" x14ac:dyDescent="0.4">
      <c r="E13" s="3" t="s">
        <v>3</v>
      </c>
      <c r="F13" s="12"/>
      <c r="G13" s="12"/>
      <c r="H13" s="8">
        <f>IF(G13=1,11000,IF(G13=2,12000,0))</f>
        <v>0</v>
      </c>
      <c r="I13" s="8">
        <f>IF(G13=0,0,-1500)</f>
        <v>0</v>
      </c>
      <c r="J13" s="8">
        <f>SUM(H13:I13)</f>
        <v>0</v>
      </c>
    </row>
    <row r="14" spans="1:10" ht="15" thickBot="1" x14ac:dyDescent="0.4">
      <c r="E14" s="3" t="s">
        <v>4</v>
      </c>
      <c r="F14" s="12"/>
      <c r="G14" s="12"/>
      <c r="H14" s="8">
        <f>IF(G14=1,11000,IF(G14=2,12000,0))</f>
        <v>0</v>
      </c>
      <c r="I14" s="8">
        <f>IF(G14=0,0,-3000)</f>
        <v>0</v>
      </c>
      <c r="J14" s="8">
        <f t="shared" ref="J14:J16" si="0">SUM(H14:I14)</f>
        <v>0</v>
      </c>
    </row>
    <row r="15" spans="1:10" ht="15" thickBot="1" x14ac:dyDescent="0.4">
      <c r="E15" s="3" t="s">
        <v>5</v>
      </c>
      <c r="F15" s="12"/>
      <c r="G15" s="12"/>
      <c r="H15" s="8">
        <f>IF(G15=1,11000,IF(G15=2,12000,0))</f>
        <v>0</v>
      </c>
      <c r="I15" s="8">
        <f t="shared" ref="I15:I16" si="1">IF(G15=0,0,-3000)</f>
        <v>0</v>
      </c>
      <c r="J15" s="8">
        <f>SUM(H15:I15)</f>
        <v>0</v>
      </c>
    </row>
    <row r="16" spans="1:10" ht="15" thickBot="1" x14ac:dyDescent="0.4">
      <c r="E16" s="3" t="s">
        <v>6</v>
      </c>
      <c r="F16" s="12"/>
      <c r="G16" s="12"/>
      <c r="H16" s="8">
        <f>IF(G16=1,11000,IF(G16=2,12000,0))</f>
        <v>0</v>
      </c>
      <c r="I16" s="8">
        <f t="shared" si="1"/>
        <v>0</v>
      </c>
      <c r="J16" s="8">
        <f t="shared" si="0"/>
        <v>0</v>
      </c>
    </row>
    <row r="18" spans="1:16" ht="15" thickBot="1" x14ac:dyDescent="0.4">
      <c r="D18" s="4" t="s">
        <v>13</v>
      </c>
      <c r="E18" s="5" t="s">
        <v>14</v>
      </c>
    </row>
    <row r="19" spans="1:16" ht="29.5" thickBot="1" x14ac:dyDescent="0.4">
      <c r="F19" s="4" t="s">
        <v>15</v>
      </c>
      <c r="G19" s="4" t="s">
        <v>16</v>
      </c>
      <c r="H19" s="4" t="s">
        <v>19</v>
      </c>
      <c r="I19" s="4" t="s">
        <v>20</v>
      </c>
      <c r="J19" s="4" t="s">
        <v>17</v>
      </c>
      <c r="K19" s="4" t="s">
        <v>18</v>
      </c>
    </row>
    <row r="20" spans="1:16" ht="29.5" thickBot="1" x14ac:dyDescent="0.4">
      <c r="E20" s="4" t="s">
        <v>21</v>
      </c>
      <c r="F20" s="12"/>
      <c r="G20" s="12"/>
      <c r="H20" s="12"/>
      <c r="I20" s="12"/>
      <c r="J20" s="12"/>
      <c r="K20" s="12"/>
    </row>
    <row r="21" spans="1:16" ht="15" thickBot="1" x14ac:dyDescent="0.4">
      <c r="E21" s="6" t="s">
        <v>22</v>
      </c>
      <c r="F21" s="8">
        <f>IF(F20=1,2500,IF(F20&gt;1,3000,0))</f>
        <v>0</v>
      </c>
      <c r="G21" s="8">
        <f>IF(G20=1,(2500/2),IF(G20&gt;1,1500,0))</f>
        <v>0</v>
      </c>
      <c r="H21" s="8">
        <f>IF(H20=1,2500,IF(H20&gt;1,3000,0))</f>
        <v>0</v>
      </c>
      <c r="I21" s="8">
        <f>IF(I20=1,(2500/2),IF(I20&gt;1,(3000/2),0))</f>
        <v>0</v>
      </c>
      <c r="J21" s="8">
        <f>IF(J20=1,1500,IF(J20&gt;1,2000,0))</f>
        <v>0</v>
      </c>
      <c r="K21" s="8">
        <f>IF(K20=1,(1500/2),IF(K20&gt;1,1000,0))</f>
        <v>0</v>
      </c>
    </row>
    <row r="22" spans="1:16" ht="15.5" thickTop="1" thickBot="1" x14ac:dyDescent="0.4">
      <c r="A22" s="3" t="s">
        <v>23</v>
      </c>
    </row>
    <row r="23" spans="1:16" ht="44.25" customHeight="1" x14ac:dyDescent="0.35">
      <c r="A23" t="s">
        <v>24</v>
      </c>
      <c r="B23" s="9" t="s">
        <v>40</v>
      </c>
    </row>
    <row r="24" spans="1:16" ht="60" customHeight="1" x14ac:dyDescent="0.35">
      <c r="A24" t="s">
        <v>25</v>
      </c>
      <c r="B24" s="9" t="s">
        <v>41</v>
      </c>
    </row>
    <row r="25" spans="1:16" ht="130.5" x14ac:dyDescent="0.35">
      <c r="A25" t="s">
        <v>26</v>
      </c>
      <c r="B25" s="9" t="s">
        <v>42</v>
      </c>
    </row>
    <row r="27" spans="1:16" ht="44" thickBot="1" x14ac:dyDescent="0.4">
      <c r="D27" s="4" t="s">
        <v>27</v>
      </c>
      <c r="E27" s="10" t="s">
        <v>28</v>
      </c>
      <c r="F27" s="8">
        <f>SUM(G6:G7,J12:J16,F21:K21)</f>
        <v>0</v>
      </c>
    </row>
    <row r="28" spans="1:16" ht="44" thickBot="1" x14ac:dyDescent="0.4">
      <c r="E28" s="4" t="s">
        <v>31</v>
      </c>
      <c r="F28" s="12"/>
    </row>
    <row r="29" spans="1:16" ht="15" thickBot="1" x14ac:dyDescent="0.4">
      <c r="F29" t="s">
        <v>29</v>
      </c>
      <c r="G29" s="11">
        <v>45458</v>
      </c>
      <c r="H29" s="11">
        <v>45519</v>
      </c>
      <c r="I29" s="11">
        <v>45550</v>
      </c>
      <c r="J29" s="11">
        <v>45580</v>
      </c>
      <c r="K29" s="11">
        <v>45611</v>
      </c>
      <c r="L29" s="11">
        <v>45641</v>
      </c>
      <c r="M29" s="11">
        <v>45672</v>
      </c>
      <c r="N29" s="11">
        <v>45703</v>
      </c>
      <c r="O29" s="11">
        <v>45731</v>
      </c>
      <c r="P29" s="6" t="s">
        <v>8</v>
      </c>
    </row>
    <row r="30" spans="1:16" ht="15.5" thickTop="1" thickBot="1" x14ac:dyDescent="0.4">
      <c r="E30" s="3" t="s">
        <v>30</v>
      </c>
      <c r="F30" s="8">
        <f>F27/10</f>
        <v>0</v>
      </c>
      <c r="G30" s="8">
        <f>F27/10</f>
        <v>0</v>
      </c>
      <c r="H30" s="8">
        <f>IF(F28=1,(F27*0.8),IF(F28=2,(F27*0.5),IF(F28=3,(((F27*0.8)*1.05)/8),0)))</f>
        <v>0</v>
      </c>
      <c r="I30" s="8">
        <f>IF(F28=3,(((F27*0.8)*1.05)/8),0)</f>
        <v>0</v>
      </c>
      <c r="J30" s="8">
        <f>IF(F28=3,(((F27*0.8)*1.05)/8),0)</f>
        <v>0</v>
      </c>
      <c r="K30" s="8">
        <f>IF(F28=3,(((F27*0.8)*1.05)/8),0)</f>
        <v>0</v>
      </c>
      <c r="L30" s="8">
        <f>IF(F28=3,(((F27*0.8)*1.05)/8),0)</f>
        <v>0</v>
      </c>
      <c r="M30" s="8">
        <f>IF(F28=2,(F27*0.3),IF(F28=3,(((F27*0.8)*1.05)/8),0))</f>
        <v>0</v>
      </c>
      <c r="N30" s="8">
        <f>IF(F28=3,(((F27*0.8)*1.05)/8),0)</f>
        <v>0</v>
      </c>
      <c r="O30" s="8">
        <f>IF(F28=3,(((F27*0.8)*1.05)/8),0)</f>
        <v>0</v>
      </c>
      <c r="P30" s="8">
        <f>SUM(F30:O30)</f>
        <v>0</v>
      </c>
    </row>
  </sheetData>
  <sheetProtection password="DD0F" sheet="1" selectLockedCells="1"/>
  <pageMargins left="0.7" right="0.7" top="0.75" bottom="0.75" header="0.3" footer="0.3"/>
  <pageSetup orientation="portrait" horizontalDpi="0" verticalDpi="0" r:id="rId1"/>
  <ignoredErrors>
    <ignoredError sqref="G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Sarah Chernoff</cp:lastModifiedBy>
  <dcterms:created xsi:type="dcterms:W3CDTF">2018-02-10T23:33:02Z</dcterms:created>
  <dcterms:modified xsi:type="dcterms:W3CDTF">2024-01-04T19:28:29Z</dcterms:modified>
</cp:coreProperties>
</file>