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 Chernoff\Desktop\Edison\"/>
    </mc:Choice>
  </mc:AlternateContent>
  <bookViews>
    <workbookView xWindow="0" yWindow="0" windowWidth="20370" windowHeight="16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K17" i="1"/>
  <c r="J17" i="1"/>
  <c r="I17" i="1"/>
  <c r="H17" i="1"/>
  <c r="G17" i="1"/>
  <c r="F17" i="1"/>
  <c r="H8" i="1"/>
  <c r="J12" i="1" l="1"/>
  <c r="J11" i="1"/>
  <c r="I10" i="1" l="1"/>
  <c r="I9" i="1"/>
  <c r="J8" i="1"/>
  <c r="J9" i="1" l="1"/>
  <c r="J10" i="1"/>
  <c r="F23" i="1" l="1"/>
  <c r="H26" i="1" s="1"/>
  <c r="F26" i="1" l="1"/>
  <c r="N26" i="1"/>
  <c r="M26" i="1"/>
  <c r="I26" i="1"/>
  <c r="O26" i="1"/>
  <c r="L26" i="1"/>
  <c r="K26" i="1"/>
  <c r="J26" i="1"/>
  <c r="G26" i="1"/>
  <c r="P26" i="1" l="1"/>
</calcChain>
</file>

<file path=xl/sharedStrings.xml><?xml version="1.0" encoding="utf-8"?>
<sst xmlns="http://schemas.openxmlformats.org/spreadsheetml/2006/main" count="44" uniqueCount="42">
  <si>
    <t>Edison School Tuition Payment Calculator Tool</t>
  </si>
  <si>
    <t>Parent Name:</t>
  </si>
  <si>
    <t>Student 1</t>
  </si>
  <si>
    <t>Student 2</t>
  </si>
  <si>
    <t>Student 3</t>
  </si>
  <si>
    <t>Student 4</t>
  </si>
  <si>
    <t>Student 5</t>
  </si>
  <si>
    <t>Name</t>
  </si>
  <si>
    <t>Total</t>
  </si>
  <si>
    <t>Tuition sub-total</t>
  </si>
  <si>
    <t>Sibling discount</t>
  </si>
  <si>
    <t xml:space="preserve">Tuition </t>
  </si>
  <si>
    <t>N/A</t>
  </si>
  <si>
    <t>Bussing</t>
  </si>
  <si>
    <t>Please input the number of children riding the bus under the applicable column; leave all other cells blank.</t>
  </si>
  <si>
    <t>Calgary round-trip</t>
  </si>
  <si>
    <t>Calgary one-way</t>
  </si>
  <si>
    <t>Okotoks round-trip</t>
  </si>
  <si>
    <t>Okotoks one-way</t>
  </si>
  <si>
    <t>Heritage Pointe round-trip</t>
  </si>
  <si>
    <t>Heritage Pointe one-way</t>
  </si>
  <si>
    <t>Number of students</t>
  </si>
  <si>
    <t>Bus Total</t>
  </si>
  <si>
    <t>Payment Plans:</t>
  </si>
  <si>
    <t>Plan 1:</t>
  </si>
  <si>
    <t>Plan 2:</t>
  </si>
  <si>
    <t>Plan 3:</t>
  </si>
  <si>
    <t>Payment Schedule</t>
  </si>
  <si>
    <t>Total amount owing</t>
  </si>
  <si>
    <t>Registration</t>
  </si>
  <si>
    <t>Payment</t>
  </si>
  <si>
    <t>Payment plan (1, 2 or 3):</t>
  </si>
  <si>
    <r>
      <t xml:space="preserve">Input </t>
    </r>
    <r>
      <rPr>
        <i/>
        <u/>
        <sz val="11"/>
        <color theme="1"/>
        <rFont val="Calibri"/>
        <family val="2"/>
        <scheme val="minor"/>
      </rPr>
      <t>only</t>
    </r>
    <r>
      <rPr>
        <i/>
        <sz val="11"/>
        <color theme="1"/>
        <rFont val="Calibri"/>
        <family val="2"/>
        <scheme val="minor"/>
      </rPr>
      <t xml:space="preserve"> one of the numeric input options provided, if listed.</t>
    </r>
  </si>
  <si>
    <t>2 = Grades 8 - 12</t>
  </si>
  <si>
    <t>1 = Grades K - 7</t>
  </si>
  <si>
    <t>2027/2028 School Year</t>
  </si>
  <si>
    <t>Please fill in the information in the orange cells for each child you are enrolling for the 2027/2028 school year. Leave additional cells blank.</t>
  </si>
  <si>
    <t>Students enrolled in Grades K - 12 for 2027/2028</t>
  </si>
  <si>
    <t>Tuition group for 27/28 School Year</t>
  </si>
  <si>
    <t>One-tenth of tution and bussing paid at registration, one-tenth paid by June 15, 2027, eight-tenths paid by August 15, 2027</t>
  </si>
  <si>
    <t>One-tenth of tution and bussing paid at registraton, one-teth paid by June 15, 2027, one-half paid by August 15, 2027, and three-tenths paid by January 15, 2028</t>
  </si>
  <si>
    <t>One-tenth of tuition and bussing paid at registration, one-tenth paid by June 15, 2027. The remaining amount is then increased by 5%. The new amount is paid in eight monthly installments starting on August 15, 2027, and ending on March 15, 2028. If this plan is chosen, post-dated cheques must be submitted by August 15,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</si>
</sst>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[$-409]d\-mmm\-yyyy;@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4" applyNumberFormat="0" applyAlignment="0" applyProtection="0"/>
    <xf numFmtId="0" fontId="5" fillId="3" borderId="5" applyNumberFormat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1" fillId="0" borderId="1" xfId="1"/>
    <xf numFmtId="0" fontId="2" fillId="0" borderId="2" xfId="2"/>
    <xf numFmtId="0" fontId="3" fillId="0" borderId="3" xfId="3"/>
    <xf numFmtId="0" fontId="3" fillId="0" borderId="3" xfId="3" applyAlignment="1">
      <alignment wrapText="1"/>
    </xf>
    <xf numFmtId="0" fontId="7" fillId="0" borderId="0" xfId="0" applyFont="1"/>
    <xf numFmtId="0" fontId="6" fillId="0" borderId="6" xfId="7"/>
    <xf numFmtId="0" fontId="3" fillId="0" borderId="0" xfId="4"/>
    <xf numFmtId="164" fontId="5" fillId="3" borderId="5" xfId="6" applyNumberFormat="1"/>
    <xf numFmtId="0" fontId="0" fillId="0" borderId="0" xfId="0" applyAlignment="1">
      <alignment wrapText="1"/>
    </xf>
    <xf numFmtId="0" fontId="6" fillId="0" borderId="6" xfId="7" applyAlignment="1">
      <alignment wrapText="1"/>
    </xf>
    <xf numFmtId="165" fontId="0" fillId="0" borderId="0" xfId="0" applyNumberFormat="1"/>
    <xf numFmtId="0" fontId="4" fillId="2" borderId="4" xfId="5" applyProtection="1">
      <protection locked="0"/>
    </xf>
  </cellXfs>
  <cellStyles count="8">
    <cellStyle name="Heading 1" xfId="1" builtinId="16"/>
    <cellStyle name="Heading 2" xfId="2" builtinId="17"/>
    <cellStyle name="Heading 3" xfId="3" builtinId="18"/>
    <cellStyle name="Heading 4" xfId="4" builtinId="19"/>
    <cellStyle name="Input" xfId="5" builtinId="20"/>
    <cellStyle name="Normal" xfId="0" builtinId="0"/>
    <cellStyle name="Output" xfId="6" builtinId="21"/>
    <cellStyle name="Total" xfId="7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F24" sqref="F24"/>
    </sheetView>
  </sheetViews>
  <sheetFormatPr defaultRowHeight="14.5" x14ac:dyDescent="0.35"/>
  <cols>
    <col min="1" max="1" width="14.54296875" customWidth="1"/>
    <col min="2" max="2" width="37.54296875" customWidth="1"/>
    <col min="3" max="3" width="4.81640625" customWidth="1"/>
    <col min="4" max="4" width="13.26953125" customWidth="1"/>
    <col min="5" max="5" width="11.81640625" customWidth="1"/>
    <col min="6" max="16" width="16.7265625" customWidth="1"/>
    <col min="17" max="31" width="17.7265625" customWidth="1"/>
  </cols>
  <sheetData>
    <row r="1" spans="1:11" ht="20" thickBot="1" x14ac:dyDescent="0.5">
      <c r="A1" s="1" t="s">
        <v>0</v>
      </c>
      <c r="B1" s="1"/>
      <c r="C1" s="1"/>
    </row>
    <row r="2" spans="1:11" ht="18" thickTop="1" thickBot="1" x14ac:dyDescent="0.45">
      <c r="A2" s="2" t="s">
        <v>35</v>
      </c>
      <c r="B2" s="2"/>
      <c r="E2" s="5" t="s">
        <v>36</v>
      </c>
    </row>
    <row r="3" spans="1:11" ht="15" thickTop="1" x14ac:dyDescent="0.35">
      <c r="E3" s="5" t="s">
        <v>32</v>
      </c>
    </row>
    <row r="4" spans="1:11" ht="15" thickBot="1" x14ac:dyDescent="0.4">
      <c r="A4" s="3" t="s">
        <v>1</v>
      </c>
      <c r="B4" s="12"/>
    </row>
    <row r="5" spans="1:11" ht="58.5" thickBot="1" x14ac:dyDescent="0.4">
      <c r="D5" s="4" t="s">
        <v>37</v>
      </c>
      <c r="G5" s="4" t="s">
        <v>38</v>
      </c>
    </row>
    <row r="6" spans="1:11" x14ac:dyDescent="0.35">
      <c r="G6" s="7" t="s">
        <v>34</v>
      </c>
    </row>
    <row r="7" spans="1:11" ht="15" thickBot="1" x14ac:dyDescent="0.4">
      <c r="F7" s="3" t="s">
        <v>7</v>
      </c>
      <c r="G7" s="3" t="s">
        <v>33</v>
      </c>
      <c r="H7" s="6" t="s">
        <v>9</v>
      </c>
      <c r="I7" s="6" t="s">
        <v>10</v>
      </c>
      <c r="J7" s="6" t="s">
        <v>11</v>
      </c>
    </row>
    <row r="8" spans="1:11" ht="15" thickBot="1" x14ac:dyDescent="0.4">
      <c r="E8" s="3" t="s">
        <v>2</v>
      </c>
      <c r="F8" s="12"/>
      <c r="G8" s="12"/>
      <c r="H8" s="8">
        <f>IF(G8=1,12250,IF(G8=2,13250,0))</f>
        <v>0</v>
      </c>
      <c r="I8" s="8" t="s">
        <v>12</v>
      </c>
      <c r="J8" s="8">
        <f>H8</f>
        <v>0</v>
      </c>
    </row>
    <row r="9" spans="1:11" ht="15" thickBot="1" x14ac:dyDescent="0.4">
      <c r="E9" s="3" t="s">
        <v>3</v>
      </c>
      <c r="F9" s="12"/>
      <c r="G9" s="12"/>
      <c r="H9" s="8">
        <f>IF(G9=1,12250,IF(G9=2,13250,0))</f>
        <v>0</v>
      </c>
      <c r="I9" s="8">
        <f>IF(G9=0,0,-1500)</f>
        <v>0</v>
      </c>
      <c r="J9" s="8">
        <f>SUM(H9:I9)</f>
        <v>0</v>
      </c>
    </row>
    <row r="10" spans="1:11" ht="15" thickBot="1" x14ac:dyDescent="0.4">
      <c r="E10" s="3" t="s">
        <v>4</v>
      </c>
      <c r="F10" s="12"/>
      <c r="G10" s="12"/>
      <c r="H10" s="8">
        <f>IF(G10=1,12250,IF(G10=2,13250,0))</f>
        <v>0</v>
      </c>
      <c r="I10" s="8">
        <f>IF(G10=0,0,-3000)</f>
        <v>0</v>
      </c>
      <c r="J10" s="8">
        <f t="shared" ref="J10" si="0">SUM(H10:I10)</f>
        <v>0</v>
      </c>
    </row>
    <row r="11" spans="1:11" ht="15" thickBot="1" x14ac:dyDescent="0.4">
      <c r="E11" s="3" t="s">
        <v>5</v>
      </c>
      <c r="F11" s="12"/>
      <c r="G11" s="12"/>
      <c r="H11" s="8">
        <f>IF(G11=1,12250,IF(G11=2,13250,0))</f>
        <v>0</v>
      </c>
      <c r="I11" s="8" t="s">
        <v>12</v>
      </c>
      <c r="J11" s="8">
        <f>H11</f>
        <v>0</v>
      </c>
    </row>
    <row r="12" spans="1:11" ht="15" thickBot="1" x14ac:dyDescent="0.4">
      <c r="E12" s="3" t="s">
        <v>6</v>
      </c>
      <c r="F12" s="12"/>
      <c r="G12" s="12"/>
      <c r="H12" s="8">
        <f>IF(G12=1,12250,IF(G12=2,13250,0))</f>
        <v>0</v>
      </c>
      <c r="I12" s="8" t="s">
        <v>12</v>
      </c>
      <c r="J12" s="8">
        <f>H12</f>
        <v>0</v>
      </c>
    </row>
    <row r="14" spans="1:11" ht="15" thickBot="1" x14ac:dyDescent="0.4">
      <c r="D14" s="4" t="s">
        <v>13</v>
      </c>
      <c r="E14" s="5" t="s">
        <v>14</v>
      </c>
    </row>
    <row r="15" spans="1:11" ht="29.5" thickBot="1" x14ac:dyDescent="0.4">
      <c r="F15" s="4" t="s">
        <v>15</v>
      </c>
      <c r="G15" s="4" t="s">
        <v>16</v>
      </c>
      <c r="H15" s="4" t="s">
        <v>19</v>
      </c>
      <c r="I15" s="4" t="s">
        <v>20</v>
      </c>
      <c r="J15" s="4" t="s">
        <v>17</v>
      </c>
      <c r="K15" s="4" t="s">
        <v>18</v>
      </c>
    </row>
    <row r="16" spans="1:11" ht="29.5" thickBot="1" x14ac:dyDescent="0.4">
      <c r="E16" s="4" t="s">
        <v>21</v>
      </c>
      <c r="F16" s="12"/>
      <c r="G16" s="12"/>
      <c r="H16" s="12"/>
      <c r="I16" s="12"/>
      <c r="J16" s="12"/>
      <c r="K16" s="12"/>
    </row>
    <row r="17" spans="1:16" ht="15" thickBot="1" x14ac:dyDescent="0.4">
      <c r="E17" s="6" t="s">
        <v>22</v>
      </c>
      <c r="F17" s="8">
        <f>IF(F16=1,3000,IF(F16&gt;1,4000,0))</f>
        <v>0</v>
      </c>
      <c r="G17" s="8">
        <f>IF(G16=1,(3000/2),IF(G16&gt;1,2000,0))</f>
        <v>0</v>
      </c>
      <c r="H17" s="8">
        <f>IF(H16=1,3000,IF(H16&gt;1,4000,0))</f>
        <v>0</v>
      </c>
      <c r="I17" s="8">
        <f>IF(I16=1,(3000/2),IF(I16&gt;1,(4000/2),0))</f>
        <v>0</v>
      </c>
      <c r="J17" s="8">
        <f>IF(J16=1,2000,IF(J16&gt;1,2500,0))</f>
        <v>0</v>
      </c>
      <c r="K17" s="8">
        <f>IF(K16=1,(2000/2),IF(K16&gt;1,(2500/2),0))</f>
        <v>0</v>
      </c>
    </row>
    <row r="18" spans="1:16" ht="15.5" thickTop="1" thickBot="1" x14ac:dyDescent="0.4">
      <c r="A18" s="3" t="s">
        <v>23</v>
      </c>
    </row>
    <row r="19" spans="1:16" ht="44.25" customHeight="1" x14ac:dyDescent="0.35">
      <c r="A19" t="s">
        <v>24</v>
      </c>
      <c r="B19" s="9" t="s">
        <v>39</v>
      </c>
    </row>
    <row r="20" spans="1:16" ht="60" customHeight="1" x14ac:dyDescent="0.35">
      <c r="A20" t="s">
        <v>25</v>
      </c>
      <c r="B20" s="9" t="s">
        <v>40</v>
      </c>
    </row>
    <row r="21" spans="1:16" ht="130.5" x14ac:dyDescent="0.35">
      <c r="A21" t="s">
        <v>26</v>
      </c>
      <c r="B21" s="9" t="s">
        <v>41</v>
      </c>
    </row>
    <row r="23" spans="1:16" ht="44" thickBot="1" x14ac:dyDescent="0.4">
      <c r="D23" s="4" t="s">
        <v>27</v>
      </c>
      <c r="E23" s="10" t="s">
        <v>28</v>
      </c>
      <c r="F23" s="8">
        <f>SUM(J8:J12,F17:K17)</f>
        <v>0</v>
      </c>
    </row>
    <row r="24" spans="1:16" ht="44" thickBot="1" x14ac:dyDescent="0.4">
      <c r="E24" s="4" t="s">
        <v>31</v>
      </c>
      <c r="F24" s="12"/>
    </row>
    <row r="25" spans="1:16" ht="15" thickBot="1" x14ac:dyDescent="0.4">
      <c r="F25" t="s">
        <v>29</v>
      </c>
      <c r="G25" s="11">
        <v>46553</v>
      </c>
      <c r="H25" s="11">
        <v>46614</v>
      </c>
      <c r="I25" s="11">
        <v>46645</v>
      </c>
      <c r="J25" s="11">
        <v>46675</v>
      </c>
      <c r="K25" s="11">
        <v>46706</v>
      </c>
      <c r="L25" s="11">
        <v>46736</v>
      </c>
      <c r="M25" s="11">
        <v>46767</v>
      </c>
      <c r="N25" s="11">
        <v>46798</v>
      </c>
      <c r="O25" s="11">
        <v>46827</v>
      </c>
      <c r="P25" s="6" t="s">
        <v>8</v>
      </c>
    </row>
    <row r="26" spans="1:16" ht="15.5" thickTop="1" thickBot="1" x14ac:dyDescent="0.4">
      <c r="E26" s="3" t="s">
        <v>30</v>
      </c>
      <c r="F26" s="8">
        <f>F23/10</f>
        <v>0</v>
      </c>
      <c r="G26" s="8">
        <f>F23/10</f>
        <v>0</v>
      </c>
      <c r="H26" s="8">
        <f>IF(F24=1,(F23*0.8),IF(F24=2,(F23*0.5),IF(F24=3,(((F23*0.8)*1.05)/8),0)))</f>
        <v>0</v>
      </c>
      <c r="I26" s="8">
        <f>IF(F24=3,(((F23*0.8)*1.05)/8),0)</f>
        <v>0</v>
      </c>
      <c r="J26" s="8">
        <f>IF(F24=3,(((F23*0.8)*1.05)/8),0)</f>
        <v>0</v>
      </c>
      <c r="K26" s="8">
        <f>IF(F24=3,(((F23*0.8)*1.05)/8),0)</f>
        <v>0</v>
      </c>
      <c r="L26" s="8">
        <f>IF(F24=3,(((F23*0.8)*1.05)/8),0)</f>
        <v>0</v>
      </c>
      <c r="M26" s="8">
        <f>IF(F24=2,(F23*0.3),IF(F24=3,(((F23*0.8)*1.05)/8),0))</f>
        <v>0</v>
      </c>
      <c r="N26" s="8">
        <f>IF(F24=3,(((F23*0.8)*1.05)/8),0)</f>
        <v>0</v>
      </c>
      <c r="O26" s="8">
        <f>IF(F24=3,(((F23*0.8)*1.05)/8),0)</f>
        <v>0</v>
      </c>
      <c r="P26" s="8">
        <f>SUM(F26:O26)</f>
        <v>0</v>
      </c>
    </row>
  </sheetData>
  <sheetProtection password="AEC1" sheet="1" selectLockedCells="1"/>
  <pageMargins left="0.7" right="0.7" top="0.75" bottom="0.75" header="0.3" footer="0.3"/>
  <pageSetup orientation="portrait" horizontalDpi="0" verticalDpi="0" r:id="rId1"/>
  <ignoredErrors>
    <ignoredError sqref="J11 G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Sarah Chernoff</cp:lastModifiedBy>
  <dcterms:created xsi:type="dcterms:W3CDTF">2018-02-10T23:33:02Z</dcterms:created>
  <dcterms:modified xsi:type="dcterms:W3CDTF">2026-10-19T18:36:43Z</dcterms:modified>
</cp:coreProperties>
</file>